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vromi\Downloads\"/>
    </mc:Choice>
  </mc:AlternateContent>
  <xr:revisionPtr revIDLastSave="0" documentId="13_ncr:1_{5AFE06A2-22C2-48F8-B92B-D0F616A124C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גיליון2" sheetId="2" r:id="rId1"/>
  </sheets>
  <definedNames>
    <definedName name="ExternalData_1" localSheetId="0" hidden="1">גיליון2!$B$1:$D$49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2" l="1"/>
  <c r="M15" i="2"/>
  <c r="L15" i="2" s="1"/>
  <c r="M7" i="2"/>
  <c r="L7" i="2" s="1"/>
  <c r="M8" i="2"/>
  <c r="L8" i="2" s="1"/>
  <c r="M9" i="2"/>
  <c r="L9" i="2" s="1"/>
  <c r="M10" i="2"/>
  <c r="L10" i="2" s="1"/>
  <c r="M11" i="2"/>
  <c r="L11" i="2" s="1"/>
  <c r="M12" i="2"/>
  <c r="L12" i="2" s="1"/>
  <c r="M13" i="2"/>
  <c r="L13" i="2" s="1"/>
  <c r="M14" i="2"/>
  <c r="L14" i="2" s="1"/>
  <c r="A45" i="2" l="1"/>
  <c r="A46" i="2"/>
  <c r="A47" i="2"/>
  <c r="A48" i="2"/>
  <c r="A49" i="2"/>
  <c r="A35" i="2"/>
  <c r="A36" i="2"/>
  <c r="A37" i="2"/>
  <c r="A38" i="2"/>
  <c r="A39" i="2"/>
  <c r="A40" i="2"/>
  <c r="A41" i="2"/>
  <c r="A42" i="2"/>
  <c r="A43" i="2"/>
  <c r="A44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" i="2"/>
  <c r="L17" i="2" l="1"/>
  <c r="N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Avromi</author>
  </authors>
  <commentList>
    <comment ref="K6" authorId="0" shapeId="0" xr:uid="{82A6D04E-B181-48CD-B3DF-9A3A40B3D3C5}">
      <text>
        <r>
          <rPr>
            <sz val="9"/>
            <color indexed="81"/>
            <rFont val="Tahoma"/>
            <family val="2"/>
          </rPr>
          <t xml:space="preserve">ע"פ החוק 20 % מסך העסקה אינו מחושב במדד.
במידה ואחוזים אלו מחולקים ל2 עסקאות יש להכניסם יחד בתשלום מס' 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שאילתה - item" description="‏‏חיבור לשאילתה 'item' בחוברת העבודה." type="5" refreshedVersion="7" background="1" saveData="1">
    <dbPr connection="Provider=Microsoft.Mashup.OleDb.1;Data Source=$Workbook$;Location=item;Extended Properties=&quot;&quot;" command="SELECT * FROM [item]"/>
  </connection>
</connections>
</file>

<file path=xl/sharedStrings.xml><?xml version="1.0" encoding="utf-8"?>
<sst xmlns="http://schemas.openxmlformats.org/spreadsheetml/2006/main" count="26" uniqueCount="26">
  <si>
    <t>year</t>
  </si>
  <si>
    <t>period</t>
  </si>
  <si>
    <t>currBase_value</t>
  </si>
  <si>
    <t>מס' 1</t>
  </si>
  <si>
    <t>מס' 2</t>
  </si>
  <si>
    <t>מס' 3</t>
  </si>
  <si>
    <t>מס' 4</t>
  </si>
  <si>
    <t>מס' 5</t>
  </si>
  <si>
    <t>מס' 6</t>
  </si>
  <si>
    <t>מס' 7</t>
  </si>
  <si>
    <t>מס' 8</t>
  </si>
  <si>
    <t>מס' 9</t>
  </si>
  <si>
    <t>מס' 10</t>
  </si>
  <si>
    <t>תאריך</t>
  </si>
  <si>
    <t>אין מדד</t>
  </si>
  <si>
    <t>תשלום</t>
  </si>
  <si>
    <t>תאריך תשלום</t>
  </si>
  <si>
    <t>סכום</t>
  </si>
  <si>
    <t>נקודת בסיס</t>
  </si>
  <si>
    <t>מדד לתשלום</t>
  </si>
  <si>
    <t>סה"כ תשלומים כולל מדד</t>
  </si>
  <si>
    <t>סה"כ מדד</t>
  </si>
  <si>
    <t>נקודות מדד</t>
  </si>
  <si>
    <t>תאריך חתימת החוזה</t>
  </si>
  <si>
    <t>?</t>
  </si>
  <si>
    <t xml:space="preserve">אין מדד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</si>
</sst>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164" formatCode="_ &quot;₪&quot;\ * #,##0_ ;_ &quot;₪&quot;\ * \-#,##0_ ;_ &quot;₪&quot;\ * &quot;-&quot;??_ ;_ @_ "/>
    <numFmt numFmtId="165" formatCode="&quot;₪&quot;\ #,##0.00"/>
    <numFmt numFmtId="166" formatCode="0.0"/>
  </numFmts>
  <fonts count="9">
    <font>
      <sz val="11"/>
      <color theme="1"/>
      <name val="Arial"/>
      <family val="2"/>
      <scheme val="minor"/>
    </font>
    <font>
      <sz val="7"/>
      <color rgb="FF111111"/>
      <name val="Arial Unicode MS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444746"/>
      <name val="Courier New"/>
      <family val="3"/>
    </font>
    <font>
      <sz val="9"/>
      <color indexed="81"/>
      <name val="Tahoma"/>
      <family val="2"/>
    </font>
    <font>
      <b/>
      <sz val="11"/>
      <color rgb="FFFF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readingOrder="2"/>
    </xf>
    <xf numFmtId="0" fontId="3" fillId="2" borderId="1" xfId="0" applyFont="1" applyFill="1" applyBorder="1" applyAlignment="1">
      <alignment readingOrder="2"/>
    </xf>
    <xf numFmtId="0" fontId="0" fillId="3" borderId="0" xfId="0" applyFill="1" applyAlignment="1">
      <alignment readingOrder="2"/>
    </xf>
    <xf numFmtId="0" fontId="0" fillId="5" borderId="0" xfId="0" applyFill="1" applyAlignment="1">
      <alignment horizontal="center" readingOrder="2"/>
    </xf>
    <xf numFmtId="44" fontId="0" fillId="5" borderId="0" xfId="1" applyFont="1" applyFill="1" applyAlignment="1">
      <alignment readingOrder="2"/>
    </xf>
    <xf numFmtId="14" fontId="0" fillId="6" borderId="0" xfId="0" applyNumberFormat="1" applyFill="1" applyAlignment="1">
      <alignment readingOrder="2"/>
    </xf>
    <xf numFmtId="164" fontId="0" fillId="7" borderId="0" xfId="1" applyNumberFormat="1" applyFont="1" applyFill="1" applyAlignment="1">
      <alignment readingOrder="2"/>
    </xf>
    <xf numFmtId="0" fontId="0" fillId="6" borderId="0" xfId="0" applyFill="1" applyAlignment="1">
      <alignment readingOrder="2"/>
    </xf>
    <xf numFmtId="2" fontId="0" fillId="6" borderId="0" xfId="0" applyNumberFormat="1" applyFill="1" applyAlignment="1">
      <alignment readingOrder="2"/>
    </xf>
    <xf numFmtId="14" fontId="0" fillId="5" borderId="0" xfId="0" applyNumberFormat="1" applyFill="1"/>
    <xf numFmtId="165" fontId="4" fillId="5" borderId="0" xfId="0" applyNumberFormat="1" applyFont="1" applyFill="1" applyAlignment="1">
      <alignment horizontal="center" vertical="center" readingOrder="2"/>
    </xf>
    <xf numFmtId="0" fontId="4" fillId="4" borderId="0" xfId="0" applyFont="1" applyFill="1" applyAlignment="1">
      <alignment horizontal="left" vertical="center" indent="2"/>
    </xf>
    <xf numFmtId="0" fontId="4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14" fontId="4" fillId="8" borderId="0" xfId="0" applyNumberFormat="1" applyFont="1" applyFill="1" applyAlignment="1">
      <alignment horizontal="center" vertical="center" readingOrder="2"/>
    </xf>
    <xf numFmtId="14" fontId="4" fillId="8" borderId="2" xfId="0" applyNumberFormat="1" applyFont="1" applyFill="1" applyBorder="1" applyAlignment="1">
      <alignment horizontal="center" vertical="center" readingOrder="2"/>
    </xf>
    <xf numFmtId="0" fontId="4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 vertical="center" readingOrder="2"/>
    </xf>
    <xf numFmtId="0" fontId="4" fillId="9" borderId="2" xfId="0" applyFont="1" applyFill="1" applyBorder="1" applyAlignment="1">
      <alignment horizontal="center" vertical="center" readingOrder="2"/>
    </xf>
    <xf numFmtId="44" fontId="4" fillId="4" borderId="0" xfId="1" applyFont="1" applyFill="1" applyAlignment="1">
      <alignment horizontal="center" vertical="center" readingOrder="2"/>
    </xf>
    <xf numFmtId="0" fontId="4" fillId="5" borderId="0" xfId="0" applyFont="1" applyFill="1" applyAlignment="1">
      <alignment horizontal="left" vertical="center" readingOrder="2"/>
    </xf>
    <xf numFmtId="0" fontId="0" fillId="5" borderId="0" xfId="0" applyFill="1" applyAlignment="1">
      <alignment horizontal="left" vertical="center" readingOrder="2"/>
    </xf>
    <xf numFmtId="2" fontId="0" fillId="0" borderId="0" xfId="0" applyNumberFormat="1" applyFill="1" applyAlignment="1">
      <alignment readingOrder="2"/>
    </xf>
    <xf numFmtId="44" fontId="0" fillId="0" borderId="0" xfId="1" applyFont="1" applyFill="1" applyAlignment="1">
      <alignment readingOrder="2"/>
    </xf>
    <xf numFmtId="14" fontId="0" fillId="0" borderId="0" xfId="0" applyNumberFormat="1" applyFill="1" applyAlignment="1">
      <alignment readingOrder="2"/>
    </xf>
    <xf numFmtId="1" fontId="0" fillId="0" borderId="0" xfId="0" applyNumberFormat="1"/>
    <xf numFmtId="0" fontId="8" fillId="0" borderId="0" xfId="0" applyFont="1" applyFill="1" applyAlignment="1">
      <alignment horizontal="right"/>
    </xf>
  </cellXfs>
  <cellStyles count="2">
    <cellStyle name="Currency" xfId="1" builtinId="4"/>
    <cellStyle name="Normal" xfId="0" builtinId="0"/>
  </cellStyles>
  <dxfs count="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25400</xdr:rowOff>
    </xdr:from>
    <xdr:to>
      <xdr:col>4</xdr:col>
      <xdr:colOff>57150</xdr:colOff>
      <xdr:row>49</xdr:row>
      <xdr:rowOff>25400</xdr:rowOff>
    </xdr:to>
    <xdr:sp macro="" textlink="">
      <xdr:nvSpPr>
        <xdr:cNvPr id="2" name="מלבן 1">
          <a:extLst>
            <a:ext uri="{FF2B5EF4-FFF2-40B4-BE49-F238E27FC236}">
              <a16:creationId xmlns:a16="http://schemas.microsoft.com/office/drawing/2014/main" id="{D644F780-051C-446E-A5A8-04BAC8974F29}"/>
            </a:ext>
          </a:extLst>
        </xdr:cNvPr>
        <xdr:cNvSpPr/>
      </xdr:nvSpPr>
      <xdr:spPr>
        <a:xfrm>
          <a:off x="0" y="25400"/>
          <a:ext cx="3625850" cy="8756650"/>
        </a:xfrm>
        <a:prstGeom prst="rect">
          <a:avLst/>
        </a:prstGeom>
        <a:solidFill>
          <a:schemeClr val="bg1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l"/>
          <a:endParaRPr lang="he-IL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100-000000000000}" autoFormatId="0" applyNumberFormats="0" applyBorderFormats="0" applyFontFormats="1" applyPatternFormats="1" applyAlignmentFormats="0" applyWidthHeightFormats="0">
  <queryTableRefresh preserveSortFilterLayout="0" nextId="5" unboundColumnsLeft="1">
    <queryTableFields count="4">
      <queryTableField id="4" dataBound="0" tableColumnId="3"/>
      <queryTableField id="1" name="year" tableColumnId="4"/>
      <queryTableField id="2" name="period" tableColumnId="5"/>
      <queryTableField id="3" name="currBase_value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tem" displayName="item" ref="A1:D49" tableType="queryTable" totalsRowShown="0">
  <autoFilter ref="A1:D49" xr:uid="{00000000-000C-0000-FFFF-FFFF00000000}"/>
  <tableColumns count="4">
    <tableColumn id="3" xr3:uid="{C09B42D3-28FB-433F-946F-3D59E73255B0}" uniqueName="3" name="תאריך" queryTableFieldId="4" dataDxfId="3">
      <calculatedColumnFormula>DATE(item[[#This Row],[year]],item[[#This Row],[period]],15)</calculatedColumnFormula>
    </tableColumn>
    <tableColumn id="4" xr3:uid="{6E122034-BE1B-4968-9BBD-9BD5B981BEBE}" uniqueName="4" name="year" queryTableFieldId="1" dataDxfId="2"/>
    <tableColumn id="5" xr3:uid="{AB68290C-45D1-42E2-BCD3-FB855C2580A6}" uniqueName="5" name="period" queryTableFieldId="2" dataDxfId="1"/>
    <tableColumn id="6" xr3:uid="{144E9AEF-1E37-4671-976F-05AC69A42F7E}" uniqueName="6" name="currBase_value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1"/>
  <dimension ref="A1:R49"/>
  <sheetViews>
    <sheetView showGridLines="0" showRowColHeaders="0" tabSelected="1" topLeftCell="G1" workbookViewId="0">
      <selection activeCell="O3" sqref="O3:P4"/>
    </sheetView>
  </sheetViews>
  <sheetFormatPr defaultRowHeight="14"/>
  <cols>
    <col min="1" max="1" width="9.75" bestFit="1" customWidth="1"/>
    <col min="2" max="2" width="8.5" style="6" bestFit="1" customWidth="1"/>
    <col min="3" max="3" width="10.25" style="6" bestFit="1" customWidth="1"/>
    <col min="4" max="4" width="18.33203125" style="6" bestFit="1" customWidth="1"/>
    <col min="5" max="5" width="19" style="6" customWidth="1"/>
    <col min="7" max="8" width="9.83203125" bestFit="1" customWidth="1"/>
    <col min="11" max="11" width="9.9140625" customWidth="1"/>
    <col min="12" max="12" width="15" customWidth="1"/>
    <col min="13" max="13" width="11.75" customWidth="1"/>
    <col min="14" max="14" width="16" customWidth="1"/>
    <col min="15" max="15" width="13.08203125" customWidth="1"/>
    <col min="16" max="16" width="10.58203125" customWidth="1"/>
    <col min="17" max="17" width="12.83203125" bestFit="1" customWidth="1"/>
    <col min="18" max="18" width="9.83203125" bestFit="1" customWidth="1"/>
  </cols>
  <sheetData>
    <row r="1" spans="1:18">
      <c r="A1" s="4" t="s">
        <v>13</v>
      </c>
      <c r="B1" s="6" t="s">
        <v>0</v>
      </c>
      <c r="C1" s="6" t="s">
        <v>1</v>
      </c>
      <c r="D1" s="6" t="s">
        <v>2</v>
      </c>
      <c r="E1"/>
    </row>
    <row r="2" spans="1:18" ht="14.5">
      <c r="A2" s="5">
        <f>DATE(item[[#This Row],[year]],item[[#This Row],[period]],15)</f>
        <v>45031</v>
      </c>
      <c r="B2" s="6">
        <v>2023</v>
      </c>
      <c r="C2" s="6">
        <v>4</v>
      </c>
      <c r="D2" s="7">
        <v>129.30000000000001</v>
      </c>
      <c r="E2"/>
      <c r="F2" s="3"/>
      <c r="G2" s="1"/>
      <c r="H2" s="1"/>
      <c r="L2" s="17"/>
      <c r="M2" s="24" t="s">
        <v>18</v>
      </c>
      <c r="N2" s="24"/>
      <c r="O2" s="20" t="s">
        <v>23</v>
      </c>
      <c r="P2" s="21"/>
    </row>
    <row r="3" spans="1:18">
      <c r="A3" s="5">
        <f>DATE(item[[#This Row],[year]],item[[#This Row],[period]],15)</f>
        <v>45000</v>
      </c>
      <c r="B3" s="6">
        <v>2023</v>
      </c>
      <c r="C3" s="6">
        <v>3</v>
      </c>
      <c r="D3" s="7">
        <v>128.9</v>
      </c>
      <c r="E3"/>
      <c r="G3" s="1"/>
      <c r="H3" s="1"/>
      <c r="I3" s="2"/>
      <c r="J3" s="1"/>
      <c r="L3" s="17"/>
      <c r="M3" s="25" t="str">
        <f>IF(ISBLANK(O3), "", IFERROR(IF(DAY(O3)&gt;15, VLOOKUP(DATE(YEAR(O3),MONTH(O3)-1,15), item[], 4, FALSE), VLOOKUP(DATE(YEAR(O3),MONTH(O3)-2,15), item[], 4, FALSE)), INDEX(item[], MAX(IF(MONTH(A:A)&lt;MONTH(O3), ROW(A:A), 0)), 4)))</f>
        <v/>
      </c>
      <c r="N3" s="25"/>
      <c r="O3" s="22"/>
      <c r="P3" s="22"/>
      <c r="Q3" s="8"/>
    </row>
    <row r="4" spans="1:18">
      <c r="A4" s="5">
        <f>DATE(item[[#This Row],[year]],item[[#This Row],[period]],15)</f>
        <v>44972</v>
      </c>
      <c r="B4" s="6">
        <v>2023</v>
      </c>
      <c r="C4" s="6">
        <v>2</v>
      </c>
      <c r="D4" s="6">
        <v>128.6</v>
      </c>
      <c r="E4"/>
      <c r="G4" s="1"/>
      <c r="H4" s="1"/>
      <c r="L4" s="17"/>
      <c r="M4" s="26"/>
      <c r="N4" s="26"/>
      <c r="O4" s="23"/>
      <c r="P4" s="23"/>
      <c r="Q4" s="8"/>
    </row>
    <row r="5" spans="1:18" ht="15.5">
      <c r="A5" s="5">
        <f>DATE(item[[#This Row],[year]],item[[#This Row],[period]],15)</f>
        <v>44941</v>
      </c>
      <c r="B5" s="6">
        <v>2023</v>
      </c>
      <c r="C5" s="6">
        <v>1</v>
      </c>
      <c r="D5" s="6">
        <v>128.80000000000001</v>
      </c>
      <c r="E5"/>
      <c r="G5" s="1"/>
      <c r="H5" s="1"/>
      <c r="K5" s="33"/>
      <c r="L5" s="9" t="s">
        <v>19</v>
      </c>
      <c r="M5" s="9" t="s">
        <v>22</v>
      </c>
      <c r="N5" s="9" t="s">
        <v>17</v>
      </c>
      <c r="O5" s="9" t="s">
        <v>16</v>
      </c>
      <c r="P5" s="9" t="s">
        <v>15</v>
      </c>
    </row>
    <row r="6" spans="1:18">
      <c r="A6" s="5">
        <f>DATE(item[[#This Row],[year]],item[[#This Row],[period]],15)</f>
        <v>44910</v>
      </c>
      <c r="B6" s="6">
        <v>2022</v>
      </c>
      <c r="C6" s="6">
        <v>12</v>
      </c>
      <c r="D6" s="7">
        <v>127.3</v>
      </c>
      <c r="E6"/>
      <c r="H6" s="1"/>
      <c r="K6" s="34" t="s">
        <v>24</v>
      </c>
      <c r="L6" s="11" t="s">
        <v>25</v>
      </c>
      <c r="M6" s="15" t="s">
        <v>14</v>
      </c>
      <c r="N6" s="14"/>
      <c r="O6" s="13"/>
      <c r="P6" s="10" t="s">
        <v>3</v>
      </c>
    </row>
    <row r="7" spans="1:18">
      <c r="A7" s="5">
        <f>DATE(item[[#This Row],[year]],item[[#This Row],[period]],15)</f>
        <v>44880</v>
      </c>
      <c r="B7" s="6">
        <v>2022</v>
      </c>
      <c r="C7" s="6">
        <v>11</v>
      </c>
      <c r="D7" s="6">
        <v>127.3</v>
      </c>
      <c r="E7"/>
      <c r="H7" s="1"/>
      <c r="L7" s="12" t="str">
        <f>IF(M7="", "", IF(O3&gt;=DATE(2022,7,7), ((M7-M3)/M3)*N7/2, ((M7-M3)/M3)*N7))</f>
        <v/>
      </c>
      <c r="M7" s="16" t="str">
        <f>IF(O7="", "", IFERROR(IF(DAY(O7)&gt;15, VLOOKUP(DATE(YEAR(O7),MONTH(O7)-1,15), item[], 4, FALSE), VLOOKUP(DATE(YEAR(O7),MONTH(O7)-2,15), item[], 4, FALSE)), INDEX(item[], MAX(IF(MONTH(A:A)&lt;MONTH(O7), ROW(A:A), 0)), 4)))</f>
        <v/>
      </c>
      <c r="N7" s="14"/>
      <c r="O7" s="13"/>
      <c r="P7" s="10" t="s">
        <v>4</v>
      </c>
      <c r="R7" s="1"/>
    </row>
    <row r="8" spans="1:18">
      <c r="A8" s="5">
        <f>DATE(item[[#This Row],[year]],item[[#This Row],[period]],15)</f>
        <v>44849</v>
      </c>
      <c r="B8" s="6">
        <v>2022</v>
      </c>
      <c r="C8" s="6">
        <v>10</v>
      </c>
      <c r="D8" s="6">
        <v>127.5</v>
      </c>
      <c r="E8"/>
      <c r="L8" s="12" t="str">
        <f>IF(M8="", "", IF(O3&gt;=DATE(2022,7,7), ((M8-M3)/M3)*N8/2, ((M8-M3)/M3)*N8))</f>
        <v/>
      </c>
      <c r="M8" s="16" t="str">
        <f>IF(O8="", "", IFERROR(IF(DAY(O8)&gt;15, VLOOKUP(DATE(YEAR(O8),MONTH(O8)-1,15), item[], 4, FALSE), VLOOKUP(DATE(YEAR(O8),MONTH(O8)-2,15), item[], 4, FALSE)), INDEX(item[], MAX(IF(MONTH(A:A)&lt;MONTH(O8), ROW(A:A), 0)), 4)))</f>
        <v/>
      </c>
      <c r="N8" s="14"/>
      <c r="O8" s="13"/>
      <c r="P8" s="10" t="s">
        <v>5</v>
      </c>
      <c r="R8" s="1"/>
    </row>
    <row r="9" spans="1:18">
      <c r="A9" s="5">
        <f>DATE(item[[#This Row],[year]],item[[#This Row],[period]],15)</f>
        <v>44819</v>
      </c>
      <c r="B9" s="6">
        <v>2022</v>
      </c>
      <c r="C9" s="6">
        <v>9</v>
      </c>
      <c r="D9" s="6">
        <v>127.5</v>
      </c>
      <c r="E9"/>
      <c r="L9" s="12" t="str">
        <f>IF(M9="", "", IF(O3&gt;=DATE(2022,7,7), ((M9-M3)/M3)*N9/2, ((M9-M3)/M3)*N9))</f>
        <v/>
      </c>
      <c r="M9" s="16" t="str">
        <f>IF(O9="", "", IFERROR(IF(DAY(O9)&gt;15, VLOOKUP(DATE(YEAR(O9),MONTH(O9)-1,15), item[], 4, FALSE), VLOOKUP(DATE(YEAR(O9),MONTH(O9)-2,15), item[], 4, FALSE)), INDEX(item[], MAX(IF(MONTH(A:A)&lt;MONTH(O9), ROW(A:A), 0)), 4)))</f>
        <v/>
      </c>
      <c r="N9" s="14"/>
      <c r="O9" s="13"/>
      <c r="P9" s="10" t="s">
        <v>6</v>
      </c>
      <c r="R9" s="1"/>
    </row>
    <row r="10" spans="1:18">
      <c r="A10" s="5">
        <f>DATE(item[[#This Row],[year]],item[[#This Row],[period]],15)</f>
        <v>44788</v>
      </c>
      <c r="B10" s="6">
        <v>2022</v>
      </c>
      <c r="C10" s="6">
        <v>8</v>
      </c>
      <c r="D10" s="6">
        <v>127.5</v>
      </c>
      <c r="E10"/>
      <c r="L10" s="12" t="str">
        <f>IF(M10="", "", IF(3&gt;=DATE(2022,7,7), ((M10-M3)/M3)*N10/2, ((M10-M3)/M3)*N10))</f>
        <v/>
      </c>
      <c r="M10" s="16" t="str">
        <f>IF(O10="", "", IFERROR(IF(DAY(O10)&gt;15, VLOOKUP(DATE(YEAR(O10),MONTH(O10)-1,15), item[], 4, FALSE), VLOOKUP(DATE(YEAR(O10),MONTH(O10)-2,15), item[], 4, FALSE)), INDEX(item[], MAX(IF(MONTH(A:A)&lt;MONTH(O10), ROW(A:A), 0)), 4)))</f>
        <v/>
      </c>
      <c r="N10" s="14"/>
      <c r="O10" s="13"/>
      <c r="P10" s="10" t="s">
        <v>7</v>
      </c>
      <c r="R10" s="1"/>
    </row>
    <row r="11" spans="1:18">
      <c r="A11" s="5">
        <f>DATE(item[[#This Row],[year]],item[[#This Row],[period]],15)</f>
        <v>44757</v>
      </c>
      <c r="B11" s="6">
        <v>2022</v>
      </c>
      <c r="C11" s="6">
        <v>7</v>
      </c>
      <c r="D11" s="6">
        <v>127.4</v>
      </c>
      <c r="E11"/>
      <c r="L11" s="12" t="str">
        <f>IF(M11="", "", IF(O3&gt;=DATE(2022,7,7), ((M11-M3)/M3)*N11/2, ((M11-M3)/M3)*N11))</f>
        <v/>
      </c>
      <c r="M11" s="16" t="str">
        <f>IF(O11="", "", IFERROR(IF(DAY(O11)&gt;15, VLOOKUP(DATE(YEAR(O11),MONTH(O11)-1,15), item[], 4, FALSE), VLOOKUP(DATE(YEAR(O11),MONTH(O11)-2,15), item[], 4, FALSE)), INDEX(item[], MAX(IF(MONTH(A:A)&lt;MONTH(O11), ROW(A:A), 0)), 4)))</f>
        <v/>
      </c>
      <c r="N11" s="14"/>
      <c r="O11" s="13"/>
      <c r="P11" s="10" t="s">
        <v>8</v>
      </c>
      <c r="R11" s="1"/>
    </row>
    <row r="12" spans="1:18">
      <c r="A12" s="5">
        <f>DATE(item[[#This Row],[year]],item[[#This Row],[period]],15)</f>
        <v>44727</v>
      </c>
      <c r="B12" s="6">
        <v>2022</v>
      </c>
      <c r="C12" s="6">
        <v>6</v>
      </c>
      <c r="D12" s="6">
        <v>126.8</v>
      </c>
      <c r="E12"/>
      <c r="L12" s="12" t="str">
        <f>IF(M12="", "", IF(O3&gt;=DATE(2022,7,7), ((M12-M3)/M3)*N12/2, ((M12-M3)/M3)*N12))</f>
        <v/>
      </c>
      <c r="M12" s="16" t="str">
        <f>IF(O12="", "", IFERROR(IF(DAY(O12)&gt;15, VLOOKUP(DATE(YEAR(O12),MONTH(O12)-1,15), item[], 4, FALSE), VLOOKUP(DATE(YEAR(O12),MONTH(O12)-2,15), item[], 4, FALSE)), INDEX(item[], MAX(IF(MONTH(A:A)&lt;MONTH(O12), ROW(A:A), 0)), 4)))</f>
        <v/>
      </c>
      <c r="N12" s="14"/>
      <c r="O12" s="13"/>
      <c r="P12" s="10" t="s">
        <v>9</v>
      </c>
      <c r="R12" s="1"/>
    </row>
    <row r="13" spans="1:18">
      <c r="A13" s="5">
        <f>DATE(item[[#This Row],[year]],item[[#This Row],[period]],15)</f>
        <v>44696</v>
      </c>
      <c r="B13" s="6">
        <v>2022</v>
      </c>
      <c r="C13" s="6">
        <v>5</v>
      </c>
      <c r="D13" s="6">
        <v>126.1</v>
      </c>
      <c r="E13"/>
      <c r="L13" s="12" t="str">
        <f>IF(M13="", "", IF(O3&gt;=DATE(2022,7,7), ((M13-M3)/M3)*N13/2, ((M13-M3)/M3)*N13))</f>
        <v/>
      </c>
      <c r="M13" s="16" t="str">
        <f>IF(O13="", "", IFERROR(IF(DAY(O13)&gt;15, VLOOKUP(DATE(YEAR(O13),MONTH(O13)-1,15), item[], 4, FALSE), VLOOKUP(DATE(YEAR(O13),MONTH(O13)-2,15), item[], 4, FALSE)), INDEX(item[], MAX(IF(MONTH(A:A)&lt;MONTH(O13), ROW(A:A), 0)), 4)))</f>
        <v/>
      </c>
      <c r="N13" s="14"/>
      <c r="O13" s="13"/>
      <c r="P13" s="10" t="s">
        <v>10</v>
      </c>
      <c r="R13" s="1"/>
    </row>
    <row r="14" spans="1:18">
      <c r="A14" s="5">
        <f>DATE(item[[#This Row],[year]],item[[#This Row],[period]],15)</f>
        <v>44666</v>
      </c>
      <c r="B14" s="6">
        <v>2022</v>
      </c>
      <c r="C14" s="6">
        <v>4</v>
      </c>
      <c r="D14" s="6">
        <v>125.5</v>
      </c>
      <c r="E14"/>
      <c r="L14" s="12" t="str">
        <f>IF(M14="", "", IF(O2&gt;=DATE(2022,7,7), ((M14-M3)/M3)*N14/2, ((M14-M3)/M3)*N14))</f>
        <v/>
      </c>
      <c r="M14" s="16" t="str">
        <f>IF(O14="", "", IFERROR(IF(DAY(O14)&gt;15, VLOOKUP(DATE(YEAR(O14),MONTH(O14)-1,15), item[], 4, FALSE), VLOOKUP(DATE(YEAR(O14),MONTH(O14)-2,15), item[], 4, FALSE)), INDEX(item[], MAX(IF(MONTH(A:A)&lt;MONTH(O14), ROW(A:A), 0)), 4)))</f>
        <v/>
      </c>
      <c r="N14" s="14"/>
      <c r="O14" s="13"/>
      <c r="P14" s="10" t="s">
        <v>11</v>
      </c>
      <c r="R14" s="1"/>
    </row>
    <row r="15" spans="1:18">
      <c r="A15" s="5">
        <f>DATE(item[[#This Row],[year]],item[[#This Row],[period]],15)</f>
        <v>44635</v>
      </c>
      <c r="B15" s="6">
        <v>2022</v>
      </c>
      <c r="C15" s="6">
        <v>3</v>
      </c>
      <c r="D15" s="6">
        <v>124.3</v>
      </c>
      <c r="L15" s="12" t="str">
        <f>IF(M15="", "", IF(O3&gt;=DATE(2022,7,7), ((M15-M3)/M3)*N15/2, ((M15-M3)/M3)*N15))</f>
        <v/>
      </c>
      <c r="M15" s="16" t="str">
        <f>IF(O15="", "", IFERROR(IF(DAY(O15)&gt;15, VLOOKUP(DATE(YEAR(O15),MONTH(O15)-1,15), item[], 4, FALSE), VLOOKUP(DATE(YEAR(O15),MONTH(O15)-2,15), item[], 4, FALSE)), INDEX(item[], MAX(IF(MONTH(A:A)&lt;MONTH(O15), ROW(A:A), 0)), 4)))</f>
        <v/>
      </c>
      <c r="N15" s="14"/>
      <c r="O15" s="13"/>
      <c r="P15" s="10" t="s">
        <v>12</v>
      </c>
      <c r="R15" s="1"/>
    </row>
    <row r="16" spans="1:18">
      <c r="A16" s="5">
        <f>DATE(item[[#This Row],[year]],item[[#This Row],[period]],15)</f>
        <v>44607</v>
      </c>
      <c r="B16" s="6">
        <v>2022</v>
      </c>
      <c r="C16" s="6">
        <v>2</v>
      </c>
      <c r="D16" s="6">
        <v>123.1</v>
      </c>
      <c r="L16" s="12"/>
      <c r="M16" s="30"/>
      <c r="N16" s="31"/>
      <c r="O16" s="32"/>
    </row>
    <row r="17" spans="1:16">
      <c r="A17" s="5">
        <f>DATE(item[[#This Row],[year]],item[[#This Row],[period]],15)</f>
        <v>44576</v>
      </c>
      <c r="B17" s="6">
        <v>2022</v>
      </c>
      <c r="C17" s="6">
        <v>1</v>
      </c>
      <c r="D17" s="6">
        <v>122.5</v>
      </c>
      <c r="L17" s="18">
        <f>SUM(L7:L16)</f>
        <v>0</v>
      </c>
      <c r="M17" s="28" t="s">
        <v>21</v>
      </c>
      <c r="N17" s="27">
        <f>N6+N19+N7+N8+N9+N10+N11+N12+N13+N14+N15+L17</f>
        <v>0</v>
      </c>
      <c r="O17" s="19" t="s">
        <v>20</v>
      </c>
      <c r="P17" s="19"/>
    </row>
    <row r="18" spans="1:16" ht="15.5" customHeight="1">
      <c r="A18" s="5">
        <f>DATE(item[[#This Row],[year]],item[[#This Row],[period]],15)</f>
        <v>44545</v>
      </c>
      <c r="B18" s="6">
        <v>2021</v>
      </c>
      <c r="C18" s="6">
        <v>12</v>
      </c>
      <c r="D18" s="6">
        <v>121.5</v>
      </c>
      <c r="E18"/>
      <c r="L18" s="18"/>
      <c r="M18" s="29"/>
      <c r="N18" s="27"/>
      <c r="O18" s="19"/>
      <c r="P18" s="19"/>
    </row>
    <row r="19" spans="1:16">
      <c r="A19" s="5">
        <f>DATE(item[[#This Row],[year]],item[[#This Row],[period]],15)</f>
        <v>44515</v>
      </c>
      <c r="B19" s="6">
        <v>2021</v>
      </c>
      <c r="C19" s="6">
        <v>11</v>
      </c>
      <c r="D19" s="6">
        <v>121.2</v>
      </c>
      <c r="E19"/>
    </row>
    <row r="20" spans="1:16">
      <c r="A20" s="5">
        <f>DATE(item[[#This Row],[year]],item[[#This Row],[period]],15)</f>
        <v>44484</v>
      </c>
      <c r="B20" s="6">
        <v>2021</v>
      </c>
      <c r="C20" s="6">
        <v>10</v>
      </c>
      <c r="D20" s="6">
        <v>120.6</v>
      </c>
      <c r="E20"/>
    </row>
    <row r="21" spans="1:16">
      <c r="A21" s="5">
        <f>DATE(item[[#This Row],[year]],item[[#This Row],[period]],15)</f>
        <v>44454</v>
      </c>
      <c r="B21" s="6">
        <v>2021</v>
      </c>
      <c r="C21" s="6">
        <v>9</v>
      </c>
      <c r="D21" s="6">
        <v>120.3</v>
      </c>
      <c r="E21"/>
    </row>
    <row r="22" spans="1:16">
      <c r="A22" s="5">
        <f>DATE(item[[#This Row],[year]],item[[#This Row],[period]],15)</f>
        <v>44423</v>
      </c>
      <c r="B22" s="6">
        <v>2021</v>
      </c>
      <c r="C22" s="6">
        <v>8</v>
      </c>
      <c r="D22" s="6">
        <v>120</v>
      </c>
      <c r="E22"/>
    </row>
    <row r="23" spans="1:16">
      <c r="A23" s="5">
        <f>DATE(item[[#This Row],[year]],item[[#This Row],[period]],15)</f>
        <v>44392</v>
      </c>
      <c r="B23" s="6">
        <v>2021</v>
      </c>
      <c r="C23" s="6">
        <v>7</v>
      </c>
      <c r="D23" s="6">
        <v>119.3</v>
      </c>
      <c r="E23"/>
    </row>
    <row r="24" spans="1:16">
      <c r="A24" s="5">
        <f>DATE(item[[#This Row],[year]],item[[#This Row],[period]],15)</f>
        <v>44362</v>
      </c>
      <c r="B24" s="6">
        <v>2021</v>
      </c>
      <c r="C24" s="6">
        <v>6</v>
      </c>
      <c r="D24" s="6">
        <v>119</v>
      </c>
      <c r="E24"/>
    </row>
    <row r="25" spans="1:16">
      <c r="A25" s="5">
        <f>DATE(item[[#This Row],[year]],item[[#This Row],[period]],15)</f>
        <v>44331</v>
      </c>
      <c r="B25" s="6">
        <v>2021</v>
      </c>
      <c r="C25" s="6">
        <v>5</v>
      </c>
      <c r="D25" s="6">
        <v>118.3</v>
      </c>
      <c r="E25"/>
    </row>
    <row r="26" spans="1:16">
      <c r="A26" s="5">
        <f>DATE(item[[#This Row],[year]],item[[#This Row],[period]],15)</f>
        <v>44301</v>
      </c>
      <c r="B26" s="6">
        <v>2021</v>
      </c>
      <c r="C26" s="6">
        <v>4</v>
      </c>
      <c r="D26" s="6">
        <v>117.5</v>
      </c>
      <c r="E26"/>
    </row>
    <row r="27" spans="1:16">
      <c r="A27" s="5">
        <f>DATE(item[[#This Row],[year]],item[[#This Row],[period]],15)</f>
        <v>44270</v>
      </c>
      <c r="B27" s="6">
        <v>2021</v>
      </c>
      <c r="C27" s="6">
        <v>3</v>
      </c>
      <c r="D27" s="6">
        <v>116.6</v>
      </c>
      <c r="E27"/>
    </row>
    <row r="28" spans="1:16">
      <c r="A28" s="5">
        <f>DATE(item[[#This Row],[year]],item[[#This Row],[period]],15)</f>
        <v>44242</v>
      </c>
      <c r="B28" s="6">
        <v>2021</v>
      </c>
      <c r="C28" s="6">
        <v>2</v>
      </c>
      <c r="D28" s="6">
        <v>116</v>
      </c>
      <c r="E28"/>
    </row>
    <row r="29" spans="1:16">
      <c r="A29" s="5">
        <f>DATE(item[[#This Row],[year]],item[[#This Row],[period]],15)</f>
        <v>44211</v>
      </c>
      <c r="B29" s="6">
        <v>2021</v>
      </c>
      <c r="C29" s="6">
        <v>1</v>
      </c>
      <c r="D29" s="6">
        <v>115.8</v>
      </c>
      <c r="E29"/>
    </row>
    <row r="30" spans="1:16">
      <c r="A30" s="5">
        <f>DATE(item[[#This Row],[year]],item[[#This Row],[period]],15)</f>
        <v>44180</v>
      </c>
      <c r="B30" s="6">
        <v>2020</v>
      </c>
      <c r="C30" s="6">
        <v>12</v>
      </c>
      <c r="D30" s="6">
        <v>115.1</v>
      </c>
      <c r="E30"/>
    </row>
    <row r="31" spans="1:16">
      <c r="A31" s="5">
        <f>DATE(item[[#This Row],[year]],item[[#This Row],[period]],15)</f>
        <v>44150</v>
      </c>
      <c r="B31" s="6">
        <v>2020</v>
      </c>
      <c r="C31" s="6">
        <v>11</v>
      </c>
      <c r="D31" s="6">
        <v>114.6</v>
      </c>
      <c r="E31"/>
    </row>
    <row r="32" spans="1:16">
      <c r="A32" s="5">
        <f>DATE(item[[#This Row],[year]],item[[#This Row],[period]],15)</f>
        <v>44119</v>
      </c>
      <c r="B32" s="6">
        <v>2020</v>
      </c>
      <c r="C32" s="6">
        <v>10</v>
      </c>
      <c r="D32" s="6">
        <v>114.6</v>
      </c>
      <c r="E32"/>
    </row>
    <row r="33" spans="1:5">
      <c r="A33" s="5">
        <f>DATE(item[[#This Row],[year]],item[[#This Row],[period]],15)</f>
        <v>44089</v>
      </c>
      <c r="B33" s="6">
        <v>2020</v>
      </c>
      <c r="C33" s="6">
        <v>9</v>
      </c>
      <c r="D33" s="6">
        <v>114.7</v>
      </c>
      <c r="E33"/>
    </row>
    <row r="34" spans="1:5">
      <c r="A34" s="5">
        <f>DATE(item[[#This Row],[year]],item[[#This Row],[period]],15)</f>
        <v>44058</v>
      </c>
      <c r="B34" s="6">
        <v>2020</v>
      </c>
      <c r="C34" s="6">
        <v>8</v>
      </c>
      <c r="D34" s="6">
        <v>114.8</v>
      </c>
      <c r="E34"/>
    </row>
    <row r="35" spans="1:5">
      <c r="A35" s="5">
        <f>DATE(item[[#This Row],[year]],item[[#This Row],[period]],15)</f>
        <v>44027</v>
      </c>
      <c r="B35" s="6">
        <v>2020</v>
      </c>
      <c r="C35" s="6">
        <v>7</v>
      </c>
      <c r="D35" s="6">
        <v>114.7</v>
      </c>
      <c r="E35"/>
    </row>
    <row r="36" spans="1:5">
      <c r="A36" s="5">
        <f>DATE(item[[#This Row],[year]],item[[#This Row],[period]],15)</f>
        <v>43997</v>
      </c>
      <c r="B36" s="6">
        <v>2020</v>
      </c>
      <c r="C36" s="6">
        <v>6</v>
      </c>
      <c r="D36" s="6">
        <v>114.7</v>
      </c>
      <c r="E36"/>
    </row>
    <row r="37" spans="1:5">
      <c r="A37" s="5">
        <f>DATE(item[[#This Row],[year]],item[[#This Row],[period]],15)</f>
        <v>43966</v>
      </c>
      <c r="B37" s="6">
        <v>2020</v>
      </c>
      <c r="C37" s="6">
        <v>5</v>
      </c>
      <c r="D37" s="6">
        <v>114.7</v>
      </c>
      <c r="E37"/>
    </row>
    <row r="38" spans="1:5">
      <c r="A38" s="5">
        <f>DATE(item[[#This Row],[year]],item[[#This Row],[period]],15)</f>
        <v>43936</v>
      </c>
      <c r="B38" s="6">
        <v>2020</v>
      </c>
      <c r="C38" s="6">
        <v>4</v>
      </c>
      <c r="D38" s="6">
        <v>114.8</v>
      </c>
      <c r="E38"/>
    </row>
    <row r="39" spans="1:5">
      <c r="A39" s="5">
        <f>DATE(item[[#This Row],[year]],item[[#This Row],[period]],15)</f>
        <v>43905</v>
      </c>
      <c r="B39" s="6">
        <v>2020</v>
      </c>
      <c r="C39" s="6">
        <v>3</v>
      </c>
      <c r="D39" s="6">
        <v>114.9</v>
      </c>
      <c r="E39"/>
    </row>
    <row r="40" spans="1:5">
      <c r="A40" s="5">
        <f>DATE(item[[#This Row],[year]],item[[#This Row],[period]],15)</f>
        <v>43876</v>
      </c>
      <c r="B40" s="6">
        <v>2020</v>
      </c>
      <c r="C40" s="6">
        <v>2</v>
      </c>
      <c r="D40" s="6">
        <v>114.7</v>
      </c>
      <c r="E40"/>
    </row>
    <row r="41" spans="1:5">
      <c r="A41" s="5">
        <f>DATE(item[[#This Row],[year]],item[[#This Row],[period]],15)</f>
        <v>43845</v>
      </c>
      <c r="B41" s="6">
        <v>2020</v>
      </c>
      <c r="C41" s="6">
        <v>1</v>
      </c>
      <c r="D41" s="6">
        <v>114.7</v>
      </c>
      <c r="E41"/>
    </row>
    <row r="42" spans="1:5">
      <c r="A42" s="5">
        <f>DATE(item[[#This Row],[year]],item[[#This Row],[period]],15)</f>
        <v>43814</v>
      </c>
      <c r="B42" s="6">
        <v>2019</v>
      </c>
      <c r="C42" s="6">
        <v>12</v>
      </c>
      <c r="D42" s="6">
        <v>114.5</v>
      </c>
      <c r="E42"/>
    </row>
    <row r="43" spans="1:5">
      <c r="A43" s="5">
        <f>DATE(item[[#This Row],[year]],item[[#This Row],[period]],15)</f>
        <v>43784</v>
      </c>
      <c r="B43" s="6">
        <v>2019</v>
      </c>
      <c r="C43" s="6">
        <v>11</v>
      </c>
      <c r="D43" s="6">
        <v>114.3</v>
      </c>
      <c r="E43"/>
    </row>
    <row r="44" spans="1:5">
      <c r="A44" s="5">
        <f>DATE(item[[#This Row],[year]],item[[#This Row],[period]],15)</f>
        <v>43753</v>
      </c>
      <c r="B44" s="6">
        <v>2019</v>
      </c>
      <c r="C44" s="6">
        <v>10</v>
      </c>
      <c r="D44" s="6">
        <v>114.3</v>
      </c>
      <c r="E44"/>
    </row>
    <row r="45" spans="1:5">
      <c r="A45" s="5">
        <f>DATE(item[[#This Row],[year]],item[[#This Row],[period]],15)</f>
        <v>43723</v>
      </c>
      <c r="B45" s="6">
        <v>2019</v>
      </c>
      <c r="C45" s="6">
        <v>9</v>
      </c>
      <c r="D45" s="6">
        <v>114.4</v>
      </c>
      <c r="E45"/>
    </row>
    <row r="46" spans="1:5">
      <c r="A46" s="5">
        <f>DATE(item[[#This Row],[year]],item[[#This Row],[period]],15)</f>
        <v>43692</v>
      </c>
      <c r="B46" s="6">
        <v>2019</v>
      </c>
      <c r="C46" s="6">
        <v>8</v>
      </c>
      <c r="D46" s="6">
        <v>114.4</v>
      </c>
      <c r="E46"/>
    </row>
    <row r="47" spans="1:5">
      <c r="A47" s="5">
        <f>DATE(item[[#This Row],[year]],item[[#This Row],[period]],15)</f>
        <v>43661</v>
      </c>
      <c r="B47" s="6">
        <v>2019</v>
      </c>
      <c r="C47" s="6">
        <v>7</v>
      </c>
      <c r="D47" s="6">
        <v>114.3</v>
      </c>
      <c r="E47"/>
    </row>
    <row r="48" spans="1:5">
      <c r="A48" s="5">
        <f>DATE(item[[#This Row],[year]],item[[#This Row],[period]],15)</f>
        <v>43631</v>
      </c>
      <c r="B48" s="6">
        <v>2019</v>
      </c>
      <c r="C48" s="6">
        <v>6</v>
      </c>
      <c r="D48" s="6">
        <v>114.3</v>
      </c>
      <c r="E48"/>
    </row>
    <row r="49" spans="1:5">
      <c r="A49" s="5">
        <f>DATE(item[[#This Row],[year]],item[[#This Row],[period]],15)</f>
        <v>43600</v>
      </c>
      <c r="B49" s="6">
        <v>2019</v>
      </c>
      <c r="C49" s="6">
        <v>5</v>
      </c>
      <c r="D49" s="6">
        <v>114.3</v>
      </c>
      <c r="E49"/>
    </row>
  </sheetData>
  <mergeCells count="8">
    <mergeCell ref="L17:L18"/>
    <mergeCell ref="O17:P18"/>
    <mergeCell ref="O2:P2"/>
    <mergeCell ref="O3:P4"/>
    <mergeCell ref="M2:N2"/>
    <mergeCell ref="M3:N4"/>
    <mergeCell ref="N17:N18"/>
    <mergeCell ref="M17:M18"/>
  </mergeCells>
  <phoneticPr fontId="5" type="noConversion"/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e 4 8 6 7 b 7 - e 8 b d - 4 5 f 0 - a 5 0 d - c c d 2 0 8 6 2 d 6 2 3 "   x m l n s = " h t t p : / / s c h e m a s . m i c r o s o f t . c o m / D a t a M a s h u p " > A A A A A P I E A A B Q S w M E F A A C A A g A g 3 a z V g I M S V e j A A A A 9 Q A A A B I A H A B D b 2 5 m a W c v U G F j a 2 F n Z S 5 4 b W w g o h g A K K A U A A A A A A A A A A A A A A A A A A A A A A A A A A A A h Y 8 x D o I w G I W v Q r r T l u K g 5 K c M r p K Y E I 1 r U y o 0 Q j G 0 W O 7 m 4 J G 8 g h h F 3 R z f 9 7 7 h v f v 1 B t n Y N s F F 9 V Z 3 J k U R p i h Q R n a l N l W K B n c M l y j j s B X y J C o V T L K x y W j L F N X O n R N C v P f Y x 7 j r K 8 I o j c g h 3 x S y V q 1 A H 1 n / l 0 N t r B N G K s R h / x r D G V 7 F e M E Y p k B m B r k 2 3 5 5 N c 5 / t D 4 T 1 0 L i h V 1 y Z c F c A m S O Q 9 w X + A F B L A w Q U A A I A C A C D d r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3 a z V i 8 i i 4 b t A Q A A H g Q A A B M A H A B G b 3 J t d W x h c y 9 T Z W N 0 a W 9 u M S 5 t I K I Y A C i g F A A A A A A A A A A A A A A A A A A A A A A A A A A A A J V S w W r b Q B C 9 G / w P y w a M B U J y S i i h Q Z Q 2 K T T 0 U m p D D s a E l T S q R V a 7 6 u 7 K t T G G / k G h d Q 4 l p T S 5 N M 0 P 6 d 4 v 6 a x s 1 w 5 S W i q k 1 W p m 9 s 2 b 9 6 Q h M q k U p L 9 6 7 x + 1 W + 2 W H j M F M U k N Z C Q g H E y 7 R f D a o 7 8 + f M S 7 / F b + K C / L W 4 r J F 9 M I u H c m 1 U U o 5 U X 3 D E L v W A o D w u g u H R u T 6 y e + z / L U i 0 L t v Z U T L + V + K m K Y + j E z z M 9 V G s H T N A 4 e 9 X q 9 / V 4 n k S p j J p h y 3 Y n l e 8 E l i 4 O E c Q 0 d z r Q J D g 6 p 4 x J R c O 4 S o w p w 3 B U z y / S 8 P w Y w S K l G c z 4 8 x X x A b R V 1 X 2 H 7 g F b F d L Q Y n i C N k b s Z s L z C E 3 f l r V 1 J e V N + L b / g 9 v v q 8 2 e F 9 x l x L + 3 o A x Z y 8 F 4 r m U k D L 4 H F o H R 3 y 8 Q l w 3 X u G e f 9 i H G m d G B J j 5 x t u 2 s E / G S R l / j c Y a P l F n m g m N B W k G P J i 0 w M Z j n o 7 n 9 Q d O d z m r 2 j q B S e J A a m Z u G S O Y 1 k D B g 8 F e b x g W d B q 6 h g G d R K Z 8 B U v T Q H l c r 4 o f g J 6 K j e s 1 D q O d N w H u L y 9 4 o J 4 8 U f J q L I Q l A b 9 A j / q q a M g k k j O B O z + w W R h C R 5 M F t 1 3 u v y x N k t W e y 4 d W N 1 R X X X U i 9 x c 2 2 N 2 H r 2 B j I 5 g Z V h l V k N B r t r W z Z O b L S / L 2 C j Z j s q N I 5 d H 7 V x v I X T b q X i 3 2 M d / Q Z Q S w E C L Q A U A A I A C A C D d r N W A g x J V 6 M A A A D 1 A A A A E g A A A A A A A A A A A A A A A A A A A A A A Q 2 9 u Z m l n L 1 B h Y 2 t h Z 2 U u e G 1 s U E s B A i 0 A F A A C A A g A g 3 a z V g / K 6 a u k A A A A 6 Q A A A B M A A A A A A A A A A A A A A A A A 7 w A A A F t D b 2 5 0 Z W 5 0 X 1 R 5 c G V z X S 5 4 b W x Q S w E C L Q A U A A I A C A C D d r N W L y K L h u 0 B A A A e B A A A E w A A A A A A A A A A A A A A A A D g A Q A A R m 9 y b X V s Y X M v U 2 V j d G l v b j E u b V B L B Q Y A A A A A A w A D A M I A A A A a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Z D A A A A A A A A H c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p d G V t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X o N e Z 1 5 X X l d e Y I i A v P j x F b n R y e S B U e X B l P S J G a W x s R W 5 h Y m x l Z C I g V m F s d W U 9 I m w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p d G V t L 9 e h 1 5 X X k i D X q d e U 1 6 n X q t e g 1 5 Q u e 3 l l Y X I s M 3 0 m c X V v d D s s J n F 1 b 3 Q 7 U 2 V j d G l v b j E v a X R l b S / X o d e V 1 5 I g 1 6 n X l N e p 1 6 r X o N e U L n t w Z X J p b 2 Q s N H 0 m c X V v d D s s J n F 1 b 3 Q 7 U 2 V j d G l v b j E v a X R l b S / X o d e V 1 5 I g 1 6 n X l N e p 1 6 r X o N e U L n t j d X J y Q m F z Z V 9 2 Y W x 1 Z S w 3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p d G V t L 9 e h 1 5 X X k i D X q d e U 1 6 n X q t e g 1 5 Q u e 3 l l Y X I s M 3 0 m c X V v d D s s J n F 1 b 3 Q 7 U 2 V j d G l v b j E v a X R l b S / X o d e V 1 5 I g 1 6 n X l N e p 1 6 r X o N e U L n t w Z X J p b 2 Q s N H 0 m c X V v d D s s J n F 1 b 3 Q 7 U 2 V j d G l v b j E v a X R l b S / X o d e V 1 5 I g 1 6 n X l N e p 1 6 r X o N e U L n t j d X J y Q m F z Z V 9 2 Y W x 1 Z S w 3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U Y X J n Z X Q i I F Z h b H V l P S J z a X R l b S I g L z 4 8 R W 5 0 c n k g V H l w Z T 0 i R m l s b G V k Q 2 9 t c G x l d G V S Z X N 1 b H R U b 1 d v c m t z a G V l d C I g V m F s d W U 9 I m w x I i A v P j x F b n R y e S B U e X B l P S J G a W x s Q 2 9 s d W 1 u V H l w Z X M i I F Z h b H V l P S J z Q X d N R i I g L z 4 8 R W 5 0 c n k g V H l w Z T 0 i R m l s b E x h c 3 R V c G R h d G V k I i B W Y W x 1 Z T 0 i Z D I w M j M t M D U t M T h U M T k 6 N D c 6 N T c u M T U x M j A x N l o i I C 8 + P E V u d H J 5 I F R 5 c G U 9 I k Z p b G x U b 0 R h d G F N b 2 R l b E V u Y W J s Z W Q i I F Z h b H V l P S J s M C I g L z 4 8 R W 5 0 c n k g V H l w Z T 0 i U m V j b 3 Z l c n l U Y X J n Z X R T a G V l d C I g V m F s d W U 9 I n P X k t e Z 1 5 z X m d e V 1 5 8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Q 2 9 1 b n Q i I F Z h b H V l P S J s N D g i I C 8 + P E V u d H J 5 I F R 5 c G U 9 I k F k Z G V k V G 9 E Y X R h T W 9 k Z W w i I F Z h b H V l P S J s M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3 l l Y X I m c X V v d D s s J n F 1 b 3 Q 7 c G V y a W 9 k J n F 1 b 3 Q 7 L C Z x d W 9 0 O 2 N 1 c n J C Y X N l X 3 Z h b H V l J n F 1 b 3 Q 7 X S I g L z 4 8 R W 5 0 c n k g V H l w Z T 0 i U X V l c n l J R C I g V m F s d W U 9 I n M x O W Y 4 M D k y Z i 0 5 N z I w L T Q 3 Y T Y t O T Y w Y i 1 j M W I x Y T k 4 Z W I 2 Y W U i I C 8 + P E V u d H J 5 I F R 5 c G U 9 I k Z p b G x P Y m p l Y 3 R U e X B l I i B W Y W x 1 Z T 0 i c 1 R h Y m x l I i A v P j w v U 3 R h Y m x l R W 5 0 c m l l c z 4 8 L 0 l 0 Z W 0 + P E l 0 Z W 0 + P E l 0 Z W 1 M b 2 N h d G l v b j 4 8 S X R l b V R 5 c G U + R m 9 y b X V s Y T w v S X R l b V R 5 c G U + P E l 0 Z W 1 Q Y X R o P l N l Y 3 R p b 2 4 x L 2 l 0 Z W 0 v J U U y J T g w J T h G J U U y J T g w J T h G J U Q 3 J T l F J U Q 3 J U E 3 J U Q 3 J T k 1 J U Q 3 J U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X R l b S 9 p d G V t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X R l b S 8 l R D c l O U I l R D c l O T U l R D c l Q U E l R D c l Q T g l R D c l O T U l R D c l Q U E l M j A l R D c l Q T I l R D c l O U M l R D c l O T k l R D c l O T U l R D c l Q T A l R D c l O T U l R D c l Q U E l M j A l R D c l Q T k l R D c l Q T c l R D c l O T U l R D c l O T M l R D c l O U U l R D c l O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G V t L y V E N y V B M S V E N y U 5 N S V E N y U 5 M i U y M C V E N y V B O S V E N y U 5 N C V E N y V B O S V E N y V B Q S V E N y V B M C V E N y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l 0 Z W 0 v J U Q 3 J U E y J U Q 3 J T l F J U Q 3 J T k 1 J U Q 3 J T k z J U Q 3 J T k 1 J U Q 3 J U F B J T I w J U Q 3 J U E 5 J U Q 3 J T k 0 J U Q 3 J T k 1 J U Q 3 J U E x J U Q 3 J U E 4 J U Q 3 J T k 1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Y z P 3 E a m J 5 I q 5 k G C d C P L f g A A A A A A g A A A A A A E G Y A A A A B A A A g A A A A 1 t D u o I 9 d J G v L V 7 Q S 3 O U u G U f 5 f E y + v y F X p / s d s 7 r S O / A A A A A A D o A A A A A C A A A g A A A A 4 Z q 3 S H 1 G C g k 3 G N t F H B g K V 4 n 1 2 Q U M y i P Q Y 2 1 + g / O b y 0 V Q A A A A g e e V 6 z z O z l H u O y 9 w X i B 7 d k u J + P v l 8 I z 0 m w F 1 A 3 R u f Z N I 8 M T A L z x Q + L m / i P O y e q R g U 6 e n R F V u b 0 G L K D 2 i U 3 W u S M j N J g 8 R p d G m y X G F V W F y P 4 J A A A A A 8 T V A O e g S t E Z X W X e e U U 2 l 0 K Y 4 K D f Y J C z S H l e k v 6 J i t 3 Q m u Q w T T m Z q C m H d 5 V l 9 m S C B + D 7 y m q q V n Y u S c t 2 M L m 5 0 r A = = < / D a t a M a s h u p > 
</file>

<file path=customXml/itemProps1.xml><?xml version="1.0" encoding="utf-8"?>
<ds:datastoreItem xmlns:ds="http://schemas.openxmlformats.org/officeDocument/2006/customXml" ds:itemID="{97A8DC58-E13B-49CF-A53E-A66D88DC5D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2023-05-17T14:17:04Z</dcterms:created>
  <dcterms:modified xsi:type="dcterms:W3CDTF">2023-05-21T12:23:15Z</dcterms:modified>
</cp:coreProperties>
</file>